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<sst xmlns="http://schemas.openxmlformats.org/spreadsheetml/2006/main" count="43" uniqueCount="33">
  <si>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Ht (in):</t>
  </si>
  <si>
    <t>Wt (#):</t>
  </si>
  <si>
    <t>BMI</t>
  </si>
  <si>
    <t>: feet</t>
  </si>
  <si>
    <t>HEIGHT:</t>
  </si>
  <si>
    <t>in.</t>
  </si>
  <si>
    <t>total in. Ht</t>
  </si>
  <si>
    <t>% IBW: male</t>
  </si>
  <si>
    <t>% IBW: female</t>
  </si>
  <si>
    <t>(inches above 5 feet)</t>
  </si>
  <si>
    <t>Calorie / Protein Needs</t>
  </si>
  <si>
    <t xml:space="preserve"> cal/kg</t>
  </si>
  <si>
    <t>g/kg</t>
  </si>
  <si>
    <t xml:space="preserve"> </t>
  </si>
  <si>
    <t xml:space="preserve">IBW- </t>
  </si>
  <si>
    <t>male</t>
  </si>
  <si>
    <t>female</t>
  </si>
  <si>
    <t>cm</t>
  </si>
  <si>
    <t>in</t>
  </si>
  <si>
    <t>pounds</t>
  </si>
  <si>
    <t>kg</t>
  </si>
  <si>
    <t>FEMALE - IBW</t>
  </si>
  <si>
    <t>MALE - IBW</t>
  </si>
  <si>
    <t>kg =</t>
  </si>
  <si>
    <t>Blue cells contain formulas associated with highlighted cells and should not be changed</t>
  </si>
  <si>
    <r>
      <t>: inches</t>
    </r>
    <r>
      <rPr>
        <sz val="10"/>
        <color indexed="53"/>
        <rFont val="Arial"/>
        <family val="2"/>
      </rPr>
      <t>*</t>
    </r>
  </si>
  <si>
    <t>BMI, Kcal &amp; Protein Calculation Table for Adults</t>
  </si>
  <si>
    <t>conversion:</t>
  </si>
  <si>
    <t>metric</t>
  </si>
  <si>
    <t>* when calculating individuals under 5 feet use half the actual inches as negative number (example: 4' 8" =  5'  -2")</t>
  </si>
  <si>
    <r>
      <t xml:space="preserve">Compliments of </t>
    </r>
    <r>
      <rPr>
        <i/>
        <u val="single"/>
        <sz val="10"/>
        <color indexed="12"/>
        <rFont val="Arial"/>
        <family val="2"/>
      </rPr>
      <t>ChuckRD.com</t>
    </r>
  </si>
  <si>
    <r>
      <t xml:space="preserve">--complete only </t>
    </r>
    <r>
      <rPr>
        <b/>
        <i/>
        <sz val="10"/>
        <color indexed="8"/>
        <rFont val="Arial"/>
        <family val="2"/>
      </rPr>
      <t>YELLOW HIGHLIGHTED</t>
    </r>
    <r>
      <rPr>
        <i/>
        <sz val="10"/>
        <rFont val="Arial"/>
        <family val="2"/>
      </rPr>
      <t xml:space="preserve"> areas as needed--</t>
    </r>
  </si>
  <si>
    <t>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</si>
</sst>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"/>
    <numFmt numFmtId="168" formatCode="0.000000"/>
    <numFmt numFmtId="169" formatCode="0.00000"/>
  </numFmts>
  <fonts count="1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4"/>
      <color indexed="12"/>
      <name val="Arial"/>
      <family val="2"/>
    </font>
    <font>
      <b/>
      <i/>
      <sz val="10"/>
      <color indexed="8"/>
      <name val="Arial"/>
      <family val="2"/>
    </font>
    <font>
      <u val="single"/>
      <sz val="16"/>
      <name val="Arial"/>
      <family val="2"/>
    </font>
    <font>
      <i/>
      <sz val="10"/>
      <color indexed="12"/>
      <name val="Arial"/>
      <family val="2"/>
    </font>
    <font>
      <sz val="10"/>
      <color indexed="53"/>
      <name val="Arial"/>
      <family val="2"/>
    </font>
    <font>
      <i/>
      <sz val="10"/>
      <color indexed="53"/>
      <name val="Arial"/>
      <family val="2"/>
    </font>
    <font>
      <i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166" fontId="7" fillId="0" borderId="0" xfId="0" applyNumberFormat="1" applyFont="1" applyAlignment="1" applyProtection="1">
      <alignment/>
      <protection/>
    </xf>
    <xf numFmtId="0" fontId="9" fillId="2" borderId="1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2" fontId="7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166" fontId="12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6" fontId="7" fillId="0" borderId="0" xfId="0" applyNumberFormat="1" applyFont="1" applyAlignment="1" applyProtection="1">
      <alignment horizontal="right"/>
      <protection/>
    </xf>
    <xf numFmtId="166" fontId="8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>
      <alignment/>
    </xf>
    <xf numFmtId="1" fontId="7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 topLeftCell="B5">
      <selection activeCell="C17" sqref="C17"/>
    </sheetView>
  </sheetViews>
  <sheetFormatPr defaultColWidth="9.140625" defaultRowHeight="12.75"/>
  <cols>
    <col min="3" max="3" width="7.00390625" style="0" customWidth="1"/>
    <col min="7" max="7" width="9.57421875" style="0" bestFit="1" customWidth="1"/>
  </cols>
  <sheetData>
    <row r="2" spans="1:8" ht="20.25">
      <c r="A2" s="8" t="s">
        <v>26</v>
      </c>
      <c r="G2" s="3"/>
      <c r="H2" s="3"/>
    </row>
    <row r="3" ht="12.75">
      <c r="A3" s="36" t="s">
        <v>31</v>
      </c>
    </row>
    <row r="4" ht="12.75">
      <c r="A4" s="3"/>
    </row>
    <row r="5" spans="2:12" ht="12.75">
      <c r="B5" s="2" t="s">
        <v>4</v>
      </c>
      <c r="C5" s="7">
        <v>5</v>
      </c>
      <c r="D5" s="12" t="s">
        <v>3</v>
      </c>
      <c r="E5" s="12"/>
      <c r="F5" s="13">
        <f>+(C5*12)</f>
        <v>60</v>
      </c>
      <c r="G5" s="12" t="s">
        <v>5</v>
      </c>
      <c r="H5" s="12"/>
      <c r="I5" s="12"/>
      <c r="J5" s="12"/>
      <c r="K5" s="12"/>
      <c r="L5" s="12"/>
    </row>
    <row r="6" spans="3:12" ht="15">
      <c r="C6" s="10">
        <v>-0.5</v>
      </c>
      <c r="D6" s="12" t="s">
        <v>25</v>
      </c>
      <c r="E6" s="12"/>
      <c r="F6" s="12"/>
      <c r="G6" s="12"/>
      <c r="H6" s="12"/>
      <c r="I6" s="14" t="s">
        <v>14</v>
      </c>
      <c r="J6" s="15" t="s">
        <v>10</v>
      </c>
      <c r="K6" s="15"/>
      <c r="L6" s="15"/>
    </row>
    <row r="7" spans="1:12" ht="12.75">
      <c r="A7" s="35" t="s">
        <v>27</v>
      </c>
      <c r="D7" s="12"/>
      <c r="E7" s="12"/>
      <c r="F7" s="13">
        <f>+(F5+C6)</f>
        <v>59.5</v>
      </c>
      <c r="G7" s="12" t="s">
        <v>6</v>
      </c>
      <c r="H7" s="12"/>
      <c r="I7" s="16" t="s">
        <v>15</v>
      </c>
      <c r="J7" s="16" t="s">
        <v>16</v>
      </c>
      <c r="K7" s="12"/>
      <c r="L7" s="12"/>
    </row>
    <row r="8" spans="1:12" ht="15">
      <c r="A8" s="4" t="s">
        <v>17</v>
      </c>
      <c r="B8" s="11">
        <v>180</v>
      </c>
      <c r="C8" s="9">
        <f>+B8/2.54</f>
        <v>70.86614173228347</v>
      </c>
      <c r="D8" s="12" t="s">
        <v>18</v>
      </c>
      <c r="E8" s="12"/>
      <c r="F8" s="13">
        <f>+(F5-60)+C6</f>
        <v>-0.5</v>
      </c>
      <c r="G8" s="12" t="s">
        <v>9</v>
      </c>
      <c r="H8" s="12"/>
      <c r="I8" s="30">
        <f>+((G10/2.2)*K8)</f>
        <v>1170.4545454545453</v>
      </c>
      <c r="J8" s="30">
        <f>+((G12/2.2)*K8)</f>
        <v>1107.9545454545453</v>
      </c>
      <c r="K8" s="12">
        <v>25</v>
      </c>
      <c r="L8" s="12" t="s">
        <v>11</v>
      </c>
    </row>
    <row r="9" spans="1:12" ht="12.75">
      <c r="A9" s="4" t="s">
        <v>18</v>
      </c>
      <c r="B9" s="6">
        <f>+F7</f>
        <v>59.5</v>
      </c>
      <c r="C9" s="5">
        <f>+B9*2.54</f>
        <v>151.13</v>
      </c>
      <c r="D9" s="12" t="s">
        <v>17</v>
      </c>
      <c r="E9" s="12"/>
      <c r="F9" s="12"/>
      <c r="G9" s="12"/>
      <c r="H9" s="12"/>
      <c r="I9" s="30">
        <f>+((G10/2.2)*K9)</f>
        <v>1404.5454545454545</v>
      </c>
      <c r="J9" s="30">
        <f>+((G12/2.2)*K9)</f>
        <v>1329.5454545454545</v>
      </c>
      <c r="K9" s="12">
        <v>30</v>
      </c>
      <c r="L9" s="12" t="s">
        <v>11</v>
      </c>
    </row>
    <row r="10" spans="4:12" ht="15.75">
      <c r="D10" s="12"/>
      <c r="E10" s="12"/>
      <c r="F10" s="17" t="s">
        <v>22</v>
      </c>
      <c r="G10" s="18">
        <f>+(106)+(6*F8)</f>
        <v>103</v>
      </c>
      <c r="H10" s="12"/>
      <c r="I10" s="30">
        <f>+((G10/2.2)*K10)</f>
        <v>1638.6363636363635</v>
      </c>
      <c r="J10" s="30">
        <f>+((G12/2.2)*K10)</f>
        <v>1551.1363636363635</v>
      </c>
      <c r="K10" s="12">
        <v>35</v>
      </c>
      <c r="L10" s="12" t="s">
        <v>11</v>
      </c>
    </row>
    <row r="11" spans="4:12" ht="12.75">
      <c r="D11" s="12"/>
      <c r="E11" s="12"/>
      <c r="F11" s="19"/>
      <c r="G11" s="12"/>
      <c r="H11" s="12"/>
      <c r="I11" s="30" t="s">
        <v>13</v>
      </c>
      <c r="J11" s="30"/>
      <c r="K11" s="12"/>
      <c r="L11" s="12"/>
    </row>
    <row r="12" spans="4:12" ht="15.75">
      <c r="D12" s="12"/>
      <c r="E12" s="12"/>
      <c r="F12" s="17" t="s">
        <v>21</v>
      </c>
      <c r="G12" s="18">
        <f>+(100)+(5*F8)</f>
        <v>97.5</v>
      </c>
      <c r="H12" s="12"/>
      <c r="I12" s="30">
        <f>+((G10/2.2)*K12)</f>
        <v>37.45454545454545</v>
      </c>
      <c r="J12" s="30">
        <f>+((G12/2.2)*K12)</f>
        <v>35.45454545454545</v>
      </c>
      <c r="K12" s="12">
        <v>0.8</v>
      </c>
      <c r="L12" s="12" t="s">
        <v>12</v>
      </c>
    </row>
    <row r="13" spans="4:12" ht="12.75">
      <c r="D13" s="12"/>
      <c r="E13" s="12"/>
      <c r="F13" s="12"/>
      <c r="G13" s="12"/>
      <c r="H13" s="12"/>
      <c r="I13" s="30">
        <f>+((G10/2.2)*K13)</f>
        <v>46.81818181818181</v>
      </c>
      <c r="J13" s="30">
        <f>+((G12/2.2)*K13)</f>
        <v>44.31818181818181</v>
      </c>
      <c r="K13" s="12">
        <v>1</v>
      </c>
      <c r="L13" s="12" t="s">
        <v>12</v>
      </c>
    </row>
    <row r="14" spans="4:12" ht="18">
      <c r="D14" s="20" t="s">
        <v>28</v>
      </c>
      <c r="E14" s="17"/>
      <c r="F14" s="20" t="s">
        <v>2</v>
      </c>
      <c r="G14" s="24">
        <f>+(D16/(D15*D15))</f>
        <v>28.06047815073078</v>
      </c>
      <c r="H14" s="12"/>
      <c r="I14" s="30">
        <f>+((G10/2.2)*K14)</f>
        <v>56.18181818181817</v>
      </c>
      <c r="J14" s="30">
        <f>+((G12/2.2)*K14)</f>
        <v>53.18181818181817</v>
      </c>
      <c r="K14" s="12">
        <v>1.2</v>
      </c>
      <c r="L14" s="12" t="s">
        <v>12</v>
      </c>
    </row>
    <row r="15" spans="2:12" ht="12.75">
      <c r="B15" s="1" t="s">
        <v>0</v>
      </c>
      <c r="C15" s="6">
        <f>60+C6</f>
        <v>59.5</v>
      </c>
      <c r="D15" s="21">
        <f>+(C15*2.54)/100</f>
        <v>1.5112999999999999</v>
      </c>
      <c r="E15" s="22" t="s">
        <v>32</v>
      </c>
      <c r="F15" s="12"/>
      <c r="G15" s="12"/>
      <c r="H15" s="12"/>
      <c r="I15" s="30">
        <f>+((G10/2.2)*K15)</f>
        <v>70.22727272727272</v>
      </c>
      <c r="J15" s="30">
        <f>+((G12/2.2)*K15)</f>
        <v>66.47727272727272</v>
      </c>
      <c r="K15" s="12">
        <v>1.5</v>
      </c>
      <c r="L15" s="12" t="s">
        <v>12</v>
      </c>
    </row>
    <row r="16" spans="2:12" ht="18">
      <c r="B16" s="1" t="s">
        <v>1</v>
      </c>
      <c r="C16" s="10">
        <v>141</v>
      </c>
      <c r="D16" s="9">
        <f>+C16/2.2</f>
        <v>64.09090909090908</v>
      </c>
      <c r="E16" s="23" t="s">
        <v>20</v>
      </c>
      <c r="F16" s="24"/>
      <c r="G16" s="12"/>
      <c r="H16" s="12"/>
      <c r="I16" s="31" t="s">
        <v>13</v>
      </c>
      <c r="J16" s="32"/>
      <c r="K16" s="12"/>
      <c r="L16" s="12"/>
    </row>
    <row r="17" spans="1:12" ht="12.75">
      <c r="A17" s="35" t="s">
        <v>27</v>
      </c>
      <c r="D17" s="12"/>
      <c r="E17" s="25"/>
      <c r="F17" s="12"/>
      <c r="G17" s="12"/>
      <c r="H17" s="12"/>
      <c r="I17" s="12"/>
      <c r="J17" s="12"/>
      <c r="K17" s="12"/>
      <c r="L17" s="12"/>
    </row>
    <row r="18" spans="2:12" ht="15.75">
      <c r="B18" s="11">
        <v>50</v>
      </c>
      <c r="C18" t="s">
        <v>23</v>
      </c>
      <c r="D18" s="26">
        <f>+B18*2.2</f>
        <v>110.00000000000001</v>
      </c>
      <c r="E18" s="27" t="s">
        <v>19</v>
      </c>
      <c r="F18" s="12" t="s">
        <v>13</v>
      </c>
      <c r="G18" s="33">
        <f>+(C16/G10)*100</f>
        <v>136.89320388349515</v>
      </c>
      <c r="H18" s="12" t="s">
        <v>7</v>
      </c>
      <c r="I18" s="12"/>
      <c r="J18" s="12"/>
      <c r="K18" s="12"/>
      <c r="L18" s="12"/>
    </row>
    <row r="19" spans="4:12" ht="15.75">
      <c r="D19" s="12"/>
      <c r="E19" s="12"/>
      <c r="F19" s="28"/>
      <c r="G19" s="33">
        <f>+(C16/G12)*100</f>
        <v>144.6153846153846</v>
      </c>
      <c r="H19" s="12" t="s">
        <v>8</v>
      </c>
      <c r="I19" s="12"/>
      <c r="J19" s="12"/>
      <c r="K19" s="12"/>
      <c r="L19" s="12"/>
    </row>
    <row r="20" spans="4:12" ht="12.75">
      <c r="D20" s="12"/>
      <c r="E20" s="12"/>
      <c r="F20" s="12"/>
      <c r="J20" s="12"/>
      <c r="K20" s="12"/>
      <c r="L20" s="12"/>
    </row>
    <row r="21" spans="1:12" ht="12.75">
      <c r="A21" s="29" t="s">
        <v>24</v>
      </c>
      <c r="D21" s="12"/>
      <c r="E21" s="12"/>
      <c r="F21" s="12"/>
      <c r="G21" s="12"/>
      <c r="H21" s="12"/>
      <c r="I21" s="12"/>
      <c r="J21" s="12"/>
      <c r="K21" s="12"/>
      <c r="L21" s="12"/>
    </row>
    <row r="22" ht="12.75">
      <c r="A22" s="34" t="s">
        <v>29</v>
      </c>
    </row>
    <row r="24" ht="12.75">
      <c r="A24" s="3" t="s">
        <v>30</v>
      </c>
    </row>
  </sheetData>
  <sheetProtection/>
  <printOptions/>
  <pageMargins left="0.75" right="0.75" top="1" bottom="1" header="0.5" footer="0.5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Newcomb</dc:creator>
  <cp:keywords/>
  <dc:description/>
  <cp:lastModifiedBy>chuckRD</cp:lastModifiedBy>
  <dcterms:created xsi:type="dcterms:W3CDTF">2001-07-05T13:14:37Z</dcterms:created>
  <dcterms:modified xsi:type="dcterms:W3CDTF">2012-10-07T05:57:39Z</dcterms:modified>
  <cp:category/>
  <cp:version/>
  <cp:contentType/>
  <cp:contentStatus/>
</cp:coreProperties>
</file>